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<sst xmlns="http://schemas.openxmlformats.org/spreadsheetml/2006/main" count="160" uniqueCount="95">
  <si>
    <t>ЖВН 6</t>
  </si>
  <si>
    <t>Итого:</t>
  </si>
  <si>
    <r>
      <t xml:space="preserve">Ширина захвата  </t>
    </r>
    <r>
      <rPr>
        <b/>
        <sz val="10"/>
        <rFont val="Arial Cyr"/>
        <family val="2"/>
      </rPr>
      <t>6м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</si>
  <si>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</si>
  <si>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</si>
  <si>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</si>
  <si>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</si>
  <si>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</si>
  <si>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</si>
  <si>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http://www.ooo-schumacher.ru/instructions/index.php?num=3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</si>
  <si>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</si>
  <si>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</si>
  <si>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</si>
  <si>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</si>
  <si>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</si>
  <si>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</si>
  <si>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</si>
  <si>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</si>
  <si>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</si>
  <si>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</si>
  <si>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</si>
  <si>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</si>
  <si>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Консоль ЖВН-6 в сборе </t>
  </si>
  <si>
    <t>шт.</t>
  </si>
  <si>
    <t>2</t>
  </si>
  <si>
    <t>Пластина 4*30*700</t>
  </si>
  <si>
    <t>3</t>
  </si>
  <si>
    <t xml:space="preserve">Натяжное устройство  ЖВН-6  </t>
  </si>
  <si>
    <t>4</t>
  </si>
  <si>
    <t>75020</t>
  </si>
  <si>
    <t>Шкив - ролик в сборе</t>
  </si>
  <si>
    <t>5</t>
  </si>
  <si>
    <t>12698</t>
  </si>
  <si>
    <t>Натяжной ролик в сборе</t>
  </si>
  <si>
    <t xml:space="preserve"> </t>
  </si>
  <si>
    <t>6</t>
  </si>
  <si>
    <t>Деревянный брус</t>
  </si>
  <si>
    <t>7</t>
  </si>
  <si>
    <t>15150-02</t>
  </si>
  <si>
    <t>Полоса 6мм</t>
  </si>
  <si>
    <t>8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</si>
  <si>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</si>
  <si>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</t>
    </r>
  </si>
  <si>
    <t>9</t>
  </si>
  <si>
    <r>
      <t xml:space="preserve">Шкив  одноручьевой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260</t>
    </r>
  </si>
  <si>
    <t>10</t>
  </si>
  <si>
    <t>12672</t>
  </si>
  <si>
    <t>Адаптер ЖВН6 со звездочкой</t>
  </si>
  <si>
    <t>11</t>
  </si>
  <si>
    <t>Шпонка с головкой 10*8*68</t>
  </si>
  <si>
    <t>12</t>
  </si>
  <si>
    <t>Ремень С(В) 3350</t>
  </si>
  <si>
    <t>13</t>
  </si>
  <si>
    <t>TEXACO минеральная смазка MULTIFAK EP 2-0,4 KG</t>
  </si>
  <si>
    <t>14</t>
  </si>
  <si>
    <t>Болт М10х35 ГОСТ 7805-70/7798-70 (кл.пр.5.8)</t>
  </si>
  <si>
    <t>кг.</t>
  </si>
  <si>
    <t>15</t>
  </si>
  <si>
    <t>Гайка М10 ГОСТ  5915-70  (кл.пр.6)</t>
  </si>
  <si>
    <t>16</t>
  </si>
  <si>
    <t>Шайба плоская Н-10 оцинков.ГОСТ 11371-68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</si>
  <si>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</si>
  <si>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</si>
  <si>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</si>
  <si>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</si>
  <si>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</si>
  <si>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</si>
  <si>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</si>
  <si>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</si>
  <si>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</si>
  <si>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</si>
  <si>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</si>
  <si>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</si>
  <si>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</si>
  <si>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</si>
  <si>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</si>
  <si>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</si>
  <si>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</si>
  <si>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</si>
  <si>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</si>
  <si>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</si>
  <si>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</si>
  <si>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</si>
  <si>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</si>
  <si>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</si>
  <si>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</si>
  <si>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</si>
  <si>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</si>
  <si>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 xml:space="preserve">Головка ножа  ЖВН 6 </t>
  </si>
  <si>
    <t>14686.01</t>
  </si>
  <si>
    <t>Смазочный ниппель 90</t>
  </si>
  <si>
    <t>14811</t>
  </si>
  <si>
    <t>Привод ножа модульный,Pro-Drivе 85 МVvGKF</t>
  </si>
  <si>
    <t>15721</t>
  </si>
  <si>
    <t>Болт М12х55-10,9 крепления привода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</si>
</sst>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@"/>
    <numFmt numFmtId="169" formatCode="0.0000"/>
    <numFmt numFmtId="170" formatCode="#,##0.00"/>
    <numFmt numFmtId="171" formatCode="0.00"/>
    <numFmt numFmtId="172" formatCode="#,##0.000"/>
    <numFmt numFmtId="173" formatCode="0.000"/>
  </numFmts>
  <fonts count="2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167" fontId="4" fillId="0" borderId="0" xfId="0" applyNumberFormat="1" applyFont="1" applyFill="1" applyAlignment="1">
      <alignment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5" fontId="5" fillId="2" borderId="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9" fontId="8" fillId="0" borderId="0" xfId="19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0" xfId="0" applyFont="1" applyAlignment="1">
      <alignment horizontal="left" vertical="center" wrapText="1"/>
    </xf>
    <xf numFmtId="164" fontId="11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>
      <alignment vertical="center" wrapText="1"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vertical="center" wrapText="1"/>
    </xf>
    <xf numFmtId="164" fontId="17" fillId="0" borderId="1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right" vertical="center" wrapText="1"/>
    </xf>
    <xf numFmtId="170" fontId="0" fillId="3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right" vertical="center" wrapText="1"/>
    </xf>
    <xf numFmtId="170" fontId="4" fillId="3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72" fontId="0" fillId="3" borderId="1" xfId="0" applyNumberFormat="1" applyFont="1" applyFill="1" applyBorder="1" applyAlignment="1">
      <alignment horizontal="right" vertical="center" wrapText="1"/>
    </xf>
    <xf numFmtId="172" fontId="17" fillId="0" borderId="1" xfId="0" applyNumberFormat="1" applyFont="1" applyBorder="1" applyAlignment="1">
      <alignment horizontal="right" vertical="center" wrapText="1"/>
    </xf>
    <xf numFmtId="171" fontId="0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2" fontId="19" fillId="0" borderId="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 wrapText="1"/>
    </xf>
    <xf numFmtId="164" fontId="20" fillId="0" borderId="1" xfId="0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73" fontId="19" fillId="0" borderId="1" xfId="0" applyNumberFormat="1" applyFont="1" applyFill="1" applyBorder="1" applyAlignment="1">
      <alignment vertical="center"/>
    </xf>
    <xf numFmtId="172" fontId="7" fillId="0" borderId="5" xfId="0" applyNumberFormat="1" applyFont="1" applyBorder="1" applyAlignment="1">
      <alignment horizontal="right" vertical="center" wrapText="1"/>
    </xf>
    <xf numFmtId="172" fontId="4" fillId="3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172" fontId="4" fillId="0" borderId="7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Денежный 3" xfId="22"/>
    <cellStyle name="Процентный 2" xfId="23"/>
    <cellStyle name="Процентный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81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3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42.253906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4.375" style="2" customWidth="1"/>
    <col min="11" max="11" width="9.125" style="1" customWidth="1"/>
    <col min="12" max="12" width="9.875" style="1" customWidth="1"/>
    <col min="13" max="13" width="9.125" style="1" customWidth="1"/>
    <col min="14" max="14" width="7.00390625" style="1" customWidth="1"/>
    <col min="15" max="16384" width="9.125" style="1" customWidth="1"/>
  </cols>
  <sheetData>
    <row r="1" spans="1:18" ht="12.75" customHeight="1">
      <c r="A1" s="3"/>
      <c r="B1" s="4"/>
      <c r="C1" s="5"/>
      <c r="D1" s="6"/>
      <c r="E1" s="6"/>
      <c r="F1" s="6"/>
      <c r="G1" s="6"/>
      <c r="H1" s="7"/>
      <c r="I1" s="7"/>
      <c r="J1" s="8"/>
      <c r="K1"/>
      <c r="L1"/>
      <c r="M1"/>
      <c r="N1"/>
      <c r="O1"/>
      <c r="P1"/>
      <c r="Q1"/>
      <c r="R1"/>
    </row>
    <row r="2" spans="3:18" ht="20.25" customHeight="1">
      <c r="C2" s="9" t="s">
        <v>0</v>
      </c>
      <c r="D2" s="10"/>
      <c r="E2" s="10"/>
      <c r="F2" s="11" t="s">
        <v>1</v>
      </c>
      <c r="G2" s="11"/>
      <c r="H2" s="12">
        <f>I32+K55</f>
        <v>15272.57</v>
      </c>
      <c r="I2" s="12"/>
      <c r="J2" s="13"/>
      <c r="K2"/>
      <c r="L2"/>
      <c r="M2"/>
      <c r="N2"/>
      <c r="O2"/>
      <c r="P2"/>
      <c r="Q2"/>
      <c r="R2"/>
    </row>
    <row r="3" spans="3:18" ht="13.5" customHeight="1">
      <c r="C3" s="1" t="s">
        <v>2</v>
      </c>
      <c r="D3" s="14"/>
      <c r="F3" s="15" t="s">
        <v>3</v>
      </c>
      <c r="G3" s="15"/>
      <c r="H3" s="16">
        <v>0</v>
      </c>
      <c r="I3" s="16"/>
      <c r="K3"/>
      <c r="L3"/>
      <c r="M3"/>
      <c r="N3"/>
      <c r="O3"/>
      <c r="P3"/>
      <c r="Q3"/>
      <c r="R3"/>
    </row>
    <row r="4" spans="3:18" ht="13.5" customHeight="1">
      <c r="C4" s="17" t="s">
        <v>4</v>
      </c>
      <c r="D4" s="14"/>
      <c r="F4" s="15"/>
      <c r="G4" s="15"/>
      <c r="H4" s="16"/>
      <c r="I4" s="16"/>
      <c r="K4"/>
      <c r="L4"/>
      <c r="M4"/>
      <c r="N4"/>
      <c r="O4"/>
      <c r="P4"/>
      <c r="Q4"/>
      <c r="R4"/>
    </row>
    <row r="5" spans="1:18" ht="13.5" customHeight="1">
      <c r="A5" s="18"/>
      <c r="B5" s="18"/>
      <c r="C5" s="19" t="s">
        <v>5</v>
      </c>
      <c r="D5" s="20"/>
      <c r="E5" s="20"/>
      <c r="F5" s="15" t="s">
        <v>6</v>
      </c>
      <c r="G5" s="15"/>
      <c r="H5" s="21">
        <v>0</v>
      </c>
      <c r="I5" s="21"/>
      <c r="K5"/>
      <c r="L5"/>
      <c r="M5"/>
      <c r="N5"/>
      <c r="O5"/>
      <c r="P5"/>
      <c r="Q5"/>
      <c r="R5"/>
    </row>
    <row r="6" spans="1:18" ht="13.5" customHeight="1">
      <c r="A6" s="22" t="s">
        <v>7</v>
      </c>
      <c r="B6" s="18"/>
      <c r="C6" s="23"/>
      <c r="D6" s="24"/>
      <c r="E6" s="24"/>
      <c r="F6" s="15"/>
      <c r="G6" s="15"/>
      <c r="H6" s="21"/>
      <c r="I6" s="21"/>
      <c r="K6"/>
      <c r="L6"/>
      <c r="M6"/>
      <c r="N6"/>
      <c r="O6"/>
      <c r="P6"/>
      <c r="Q6"/>
      <c r="R6"/>
    </row>
    <row r="7" spans="1:18" ht="13.5" customHeight="1">
      <c r="A7" s="25" t="s">
        <v>8</v>
      </c>
      <c r="B7" s="18"/>
      <c r="C7" s="23"/>
      <c r="D7" s="24"/>
      <c r="E7" s="24"/>
      <c r="F7" s="26"/>
      <c r="G7" s="26"/>
      <c r="H7" s="21"/>
      <c r="I7" s="21"/>
      <c r="K7"/>
      <c r="L7"/>
      <c r="M7"/>
      <c r="N7"/>
      <c r="O7"/>
      <c r="P7"/>
      <c r="Q7"/>
      <c r="R7"/>
    </row>
    <row r="8" spans="1:18" s="14" customFormat="1" ht="13.5" customHeight="1">
      <c r="A8" s="27" t="s">
        <v>9</v>
      </c>
      <c r="B8" s="27"/>
      <c r="C8" s="27"/>
      <c r="D8" s="24"/>
      <c r="E8" s="24"/>
      <c r="F8" s="26"/>
      <c r="G8" s="26"/>
      <c r="H8" s="21"/>
      <c r="I8" s="21"/>
      <c r="J8" s="28"/>
      <c r="K8"/>
      <c r="L8"/>
      <c r="M8"/>
      <c r="N8"/>
      <c r="O8"/>
      <c r="P8"/>
      <c r="Q8"/>
      <c r="R8"/>
    </row>
    <row r="9" spans="1:18" ht="13.5" customHeight="1">
      <c r="A9" s="22"/>
      <c r="B9" s="18"/>
      <c r="C9" s="23"/>
      <c r="D9" s="24"/>
      <c r="E9" s="24"/>
      <c r="F9" s="26"/>
      <c r="G9" s="26"/>
      <c r="H9" s="21"/>
      <c r="I9" s="21"/>
      <c r="K9"/>
      <c r="L9"/>
      <c r="M9"/>
      <c r="N9"/>
      <c r="O9"/>
      <c r="P9"/>
      <c r="Q9"/>
      <c r="R9"/>
    </row>
    <row r="10" spans="1:18" ht="13.5" customHeight="1">
      <c r="A10" s="29" t="s">
        <v>10</v>
      </c>
      <c r="E10" s="30"/>
      <c r="F10" s="30"/>
      <c r="G10" s="30"/>
      <c r="H10" s="30"/>
      <c r="I10" s="30"/>
      <c r="K10"/>
      <c r="L10"/>
      <c r="M10"/>
      <c r="N10"/>
      <c r="O10"/>
      <c r="P10"/>
      <c r="Q10"/>
      <c r="R10"/>
    </row>
    <row r="11" spans="1:18" ht="15" customHeight="1">
      <c r="A11" s="31" t="s">
        <v>11</v>
      </c>
      <c r="B11" s="32" t="s">
        <v>12</v>
      </c>
      <c r="C11" s="32" t="s">
        <v>13</v>
      </c>
      <c r="D11" s="32" t="s">
        <v>14</v>
      </c>
      <c r="E11" s="32" t="s">
        <v>15</v>
      </c>
      <c r="F11" s="31" t="s">
        <v>16</v>
      </c>
      <c r="G11" s="31"/>
      <c r="H11" s="31" t="s">
        <v>17</v>
      </c>
      <c r="I11" s="31"/>
      <c r="J11" s="33"/>
      <c r="K11"/>
      <c r="L11"/>
      <c r="M11"/>
      <c r="N11"/>
      <c r="O11"/>
      <c r="P11"/>
      <c r="Q11"/>
      <c r="R11"/>
    </row>
    <row r="12" spans="1:18" ht="15" customHeight="1">
      <c r="A12" s="31"/>
      <c r="B12" s="32"/>
      <c r="C12" s="32"/>
      <c r="D12" s="32"/>
      <c r="E12" s="32"/>
      <c r="F12" s="34" t="s">
        <v>18</v>
      </c>
      <c r="G12" s="35" t="s">
        <v>19</v>
      </c>
      <c r="H12" s="34" t="s">
        <v>18</v>
      </c>
      <c r="I12" s="35" t="s">
        <v>19</v>
      </c>
      <c r="J12" s="36"/>
      <c r="K12"/>
      <c r="L12"/>
      <c r="M12"/>
      <c r="N12"/>
      <c r="O12"/>
      <c r="P12"/>
      <c r="Q12"/>
      <c r="R12"/>
    </row>
    <row r="13" spans="1:10" ht="12.75">
      <c r="A13" s="31"/>
      <c r="B13" s="32"/>
      <c r="C13" s="32"/>
      <c r="D13" s="32"/>
      <c r="E13" s="32"/>
      <c r="F13" s="37"/>
      <c r="G13" s="38" t="s">
        <v>20</v>
      </c>
      <c r="H13" s="39">
        <f>H3</f>
        <v>0</v>
      </c>
      <c r="I13" s="38" t="s">
        <v>20</v>
      </c>
      <c r="J13" s="40"/>
    </row>
    <row r="14" spans="1:10" ht="15" customHeight="1">
      <c r="A14" s="41" t="s">
        <v>21</v>
      </c>
      <c r="B14" s="42"/>
      <c r="C14" s="42" t="s">
        <v>22</v>
      </c>
      <c r="D14" s="43" t="s">
        <v>23</v>
      </c>
      <c r="E14" s="43">
        <v>1</v>
      </c>
      <c r="F14" s="44">
        <v>2031.46</v>
      </c>
      <c r="G14" s="45">
        <f aca="true" t="shared" si="0" ref="G14:G25">F14*E14</f>
        <v>2031.46</v>
      </c>
      <c r="H14" s="46">
        <f>F14-F14*H$13</f>
        <v>2031.46</v>
      </c>
      <c r="I14" s="45">
        <f>H14*E14</f>
        <v>2031.46</v>
      </c>
      <c r="J14" s="47"/>
    </row>
    <row r="15" spans="1:10" s="17" customFormat="1" ht="13.5" customHeight="1">
      <c r="A15" s="41" t="s">
        <v>24</v>
      </c>
      <c r="B15" s="41"/>
      <c r="C15" s="42" t="s">
        <v>25</v>
      </c>
      <c r="D15" s="43" t="s">
        <v>23</v>
      </c>
      <c r="E15" s="43">
        <v>1</v>
      </c>
      <c r="F15" s="46">
        <v>79.06</v>
      </c>
      <c r="G15" s="45">
        <f t="shared" si="0"/>
        <v>79.06</v>
      </c>
      <c r="H15" s="46">
        <f aca="true" t="shared" si="1" ref="H15:H24">F15-F15*H$13</f>
        <v>79.06</v>
      </c>
      <c r="I15" s="45">
        <f aca="true" t="shared" si="2" ref="I15:I25">H15*E15</f>
        <v>79.06</v>
      </c>
      <c r="J15" s="48"/>
    </row>
    <row r="16" spans="1:10" s="17" customFormat="1" ht="13.5" customHeight="1">
      <c r="A16" s="41" t="s">
        <v>26</v>
      </c>
      <c r="B16" s="49"/>
      <c r="C16" s="49" t="s">
        <v>27</v>
      </c>
      <c r="D16" s="43" t="s">
        <v>23</v>
      </c>
      <c r="E16" s="43">
        <v>1</v>
      </c>
      <c r="F16" s="46">
        <v>1476.61</v>
      </c>
      <c r="G16" s="45">
        <f t="shared" si="0"/>
        <v>1476.61</v>
      </c>
      <c r="H16" s="46">
        <f t="shared" si="1"/>
        <v>1476.61</v>
      </c>
      <c r="I16" s="45">
        <f t="shared" si="2"/>
        <v>1476.61</v>
      </c>
      <c r="J16" s="48"/>
    </row>
    <row r="17" spans="1:10" s="17" customFormat="1" ht="13.5" customHeight="1">
      <c r="A17" s="41" t="s">
        <v>28</v>
      </c>
      <c r="B17" s="41" t="s">
        <v>29</v>
      </c>
      <c r="C17" s="42" t="s">
        <v>30</v>
      </c>
      <c r="D17" s="43" t="s">
        <v>23</v>
      </c>
      <c r="E17" s="43">
        <v>1</v>
      </c>
      <c r="F17" s="46">
        <v>610.03</v>
      </c>
      <c r="G17" s="45">
        <f t="shared" si="0"/>
        <v>610.03</v>
      </c>
      <c r="H17" s="46">
        <f t="shared" si="1"/>
        <v>610.03</v>
      </c>
      <c r="I17" s="45">
        <f t="shared" si="2"/>
        <v>610.03</v>
      </c>
      <c r="J17" s="48"/>
    </row>
    <row r="18" spans="1:12" s="17" customFormat="1" ht="13.5" customHeight="1">
      <c r="A18" s="41" t="s">
        <v>31</v>
      </c>
      <c r="B18" s="41" t="s">
        <v>32</v>
      </c>
      <c r="C18" s="42" t="s">
        <v>33</v>
      </c>
      <c r="D18" s="43" t="s">
        <v>23</v>
      </c>
      <c r="E18" s="43">
        <v>1</v>
      </c>
      <c r="F18" s="46">
        <v>589.15</v>
      </c>
      <c r="G18" s="45">
        <f t="shared" si="0"/>
        <v>589.15</v>
      </c>
      <c r="H18" s="46">
        <f t="shared" si="1"/>
        <v>589.15</v>
      </c>
      <c r="I18" s="45">
        <f t="shared" si="2"/>
        <v>589.15</v>
      </c>
      <c r="J18" s="48"/>
      <c r="L18" s="17" t="s">
        <v>34</v>
      </c>
    </row>
    <row r="19" spans="1:10" s="17" customFormat="1" ht="13.5" customHeight="1">
      <c r="A19" s="41" t="s">
        <v>35</v>
      </c>
      <c r="B19" s="41"/>
      <c r="C19" s="49" t="s">
        <v>36</v>
      </c>
      <c r="D19" s="50" t="s">
        <v>23</v>
      </c>
      <c r="E19" s="50">
        <v>1</v>
      </c>
      <c r="F19" s="44">
        <v>69</v>
      </c>
      <c r="G19" s="45">
        <f t="shared" si="0"/>
        <v>69</v>
      </c>
      <c r="H19" s="44">
        <f t="shared" si="1"/>
        <v>69</v>
      </c>
      <c r="I19" s="45">
        <f t="shared" si="2"/>
        <v>69</v>
      </c>
      <c r="J19" s="48"/>
    </row>
    <row r="20" spans="1:10" s="17" customFormat="1" ht="13.5" customHeight="1">
      <c r="A20" s="41" t="s">
        <v>37</v>
      </c>
      <c r="B20" s="41" t="s">
        <v>38</v>
      </c>
      <c r="C20" s="42" t="s">
        <v>39</v>
      </c>
      <c r="D20" s="43" t="s">
        <v>23</v>
      </c>
      <c r="E20" s="43">
        <v>20</v>
      </c>
      <c r="F20" s="46">
        <v>79.06</v>
      </c>
      <c r="G20" s="45">
        <f t="shared" si="0"/>
        <v>1581.2</v>
      </c>
      <c r="H20" s="46">
        <f t="shared" si="1"/>
        <v>79.06</v>
      </c>
      <c r="I20" s="45">
        <f t="shared" si="2"/>
        <v>1581.2</v>
      </c>
      <c r="J20" s="48"/>
    </row>
    <row r="21" spans="1:11" s="17" customFormat="1" ht="13.5" customHeight="1">
      <c r="A21" s="41" t="s">
        <v>40</v>
      </c>
      <c r="B21" s="41" t="s">
        <v>41</v>
      </c>
      <c r="C21" s="42" t="s">
        <v>42</v>
      </c>
      <c r="D21" s="43" t="s">
        <v>23</v>
      </c>
      <c r="E21" s="43">
        <v>1</v>
      </c>
      <c r="F21" s="46">
        <v>1867.4</v>
      </c>
      <c r="G21" s="45">
        <f t="shared" si="0"/>
        <v>1867.4</v>
      </c>
      <c r="H21" s="46">
        <f t="shared" si="1"/>
        <v>1867.4</v>
      </c>
      <c r="I21" s="45">
        <f t="shared" si="2"/>
        <v>1867.4</v>
      </c>
      <c r="J21" s="48"/>
      <c r="K21" s="51"/>
    </row>
    <row r="22" spans="1:10" s="17" customFormat="1" ht="13.5" customHeight="1">
      <c r="A22" s="41" t="s">
        <v>43</v>
      </c>
      <c r="B22" s="41">
        <v>11493</v>
      </c>
      <c r="C22" s="42" t="s">
        <v>44</v>
      </c>
      <c r="D22" s="43" t="s">
        <v>23</v>
      </c>
      <c r="E22" s="43">
        <v>1</v>
      </c>
      <c r="F22" s="46">
        <v>1272.54</v>
      </c>
      <c r="G22" s="45">
        <f>F22*E22</f>
        <v>1272.54</v>
      </c>
      <c r="H22" s="46">
        <f>F22-F22*H$13</f>
        <v>1272.54</v>
      </c>
      <c r="I22" s="45">
        <f>H22*E22</f>
        <v>1272.54</v>
      </c>
      <c r="J22" s="48"/>
    </row>
    <row r="23" spans="1:10" s="17" customFormat="1" ht="13.5" customHeight="1">
      <c r="A23" s="41" t="s">
        <v>45</v>
      </c>
      <c r="B23" s="41" t="s">
        <v>46</v>
      </c>
      <c r="C23" s="42" t="s">
        <v>47</v>
      </c>
      <c r="D23" s="43" t="s">
        <v>23</v>
      </c>
      <c r="E23" s="43">
        <v>1</v>
      </c>
      <c r="F23" s="46">
        <v>1381.01</v>
      </c>
      <c r="G23" s="45">
        <f t="shared" si="0"/>
        <v>1381.01</v>
      </c>
      <c r="H23" s="46">
        <f t="shared" si="1"/>
        <v>1381.01</v>
      </c>
      <c r="I23" s="45">
        <f t="shared" si="2"/>
        <v>1381.01</v>
      </c>
      <c r="J23" s="48"/>
    </row>
    <row r="24" spans="1:10" s="17" customFormat="1" ht="13.5" customHeight="1">
      <c r="A24" s="41" t="s">
        <v>48</v>
      </c>
      <c r="B24" s="41"/>
      <c r="C24" s="49" t="s">
        <v>49</v>
      </c>
      <c r="D24" s="50" t="s">
        <v>23</v>
      </c>
      <c r="E24" s="50">
        <v>1</v>
      </c>
      <c r="F24" s="44">
        <v>41.37</v>
      </c>
      <c r="G24" s="45">
        <f t="shared" si="0"/>
        <v>41.37</v>
      </c>
      <c r="H24" s="44">
        <f t="shared" si="1"/>
        <v>41.37</v>
      </c>
      <c r="I24" s="45">
        <f t="shared" si="2"/>
        <v>41.37</v>
      </c>
      <c r="J24" s="48"/>
    </row>
    <row r="25" spans="1:10" s="17" customFormat="1" ht="13.5" customHeight="1">
      <c r="A25" s="41" t="s">
        <v>50</v>
      </c>
      <c r="B25" s="41"/>
      <c r="C25" s="49" t="s">
        <v>51</v>
      </c>
      <c r="D25" s="50" t="s">
        <v>23</v>
      </c>
      <c r="E25" s="50">
        <v>1</v>
      </c>
      <c r="F25" s="44">
        <v>1330.51</v>
      </c>
      <c r="G25" s="45">
        <f t="shared" si="0"/>
        <v>1330.51</v>
      </c>
      <c r="H25" s="44">
        <f>F25</f>
        <v>1330.51</v>
      </c>
      <c r="I25" s="45">
        <f t="shared" si="2"/>
        <v>1330.51</v>
      </c>
      <c r="J25" s="48"/>
    </row>
    <row r="26" spans="1:10" s="17" customFormat="1" ht="25.5" customHeight="1">
      <c r="A26" s="41" t="s">
        <v>52</v>
      </c>
      <c r="B26" s="41"/>
      <c r="C26" s="52" t="s">
        <v>53</v>
      </c>
      <c r="D26" s="53" t="s">
        <v>23</v>
      </c>
      <c r="E26" s="53">
        <v>1</v>
      </c>
      <c r="F26" s="54">
        <v>194.92</v>
      </c>
      <c r="G26" s="45">
        <f>F26*E26</f>
        <v>194.92</v>
      </c>
      <c r="H26" s="46">
        <f>F26</f>
        <v>194.92</v>
      </c>
      <c r="I26" s="45">
        <f>H26*E26</f>
        <v>194.92</v>
      </c>
      <c r="J26" s="48"/>
    </row>
    <row r="27" spans="1:10" s="17" customFormat="1" ht="25.5" customHeight="1">
      <c r="A27" s="41" t="s">
        <v>54</v>
      </c>
      <c r="B27" s="41"/>
      <c r="C27" s="52" t="s">
        <v>55</v>
      </c>
      <c r="D27" s="53" t="s">
        <v>56</v>
      </c>
      <c r="E27" s="53">
        <v>2.7</v>
      </c>
      <c r="F27" s="54">
        <v>93.68</v>
      </c>
      <c r="G27" s="45">
        <f>F27*E27</f>
        <v>252.94</v>
      </c>
      <c r="H27" s="46">
        <f>F27</f>
        <v>93.68</v>
      </c>
      <c r="I27" s="45">
        <f>H27*E27</f>
        <v>252.94</v>
      </c>
      <c r="J27" s="48"/>
    </row>
    <row r="28" spans="1:10" s="17" customFormat="1" ht="13.5" customHeight="1">
      <c r="A28" s="41" t="s">
        <v>57</v>
      </c>
      <c r="B28" s="41"/>
      <c r="C28" s="55" t="s">
        <v>58</v>
      </c>
      <c r="D28" s="50" t="s">
        <v>56</v>
      </c>
      <c r="E28" s="50">
        <v>0.96</v>
      </c>
      <c r="F28" s="54">
        <v>122.03</v>
      </c>
      <c r="G28" s="45">
        <f>F28*E28</f>
        <v>117.15</v>
      </c>
      <c r="H28" s="46">
        <f>F28</f>
        <v>122.03</v>
      </c>
      <c r="I28" s="45">
        <f>H28*E28</f>
        <v>117.15</v>
      </c>
      <c r="J28" s="48"/>
    </row>
    <row r="29" spans="1:10" s="17" customFormat="1" ht="13.5" customHeight="1">
      <c r="A29" s="41" t="s">
        <v>59</v>
      </c>
      <c r="B29" s="41"/>
      <c r="C29" s="52" t="s">
        <v>60</v>
      </c>
      <c r="D29" s="53" t="s">
        <v>56</v>
      </c>
      <c r="E29" s="53">
        <v>0.3</v>
      </c>
      <c r="F29" s="54">
        <v>161.7</v>
      </c>
      <c r="G29" s="45">
        <f>F29*E29</f>
        <v>48.51</v>
      </c>
      <c r="H29" s="46">
        <f>F29</f>
        <v>161.7</v>
      </c>
      <c r="I29" s="45">
        <f>H29*E29</f>
        <v>48.51</v>
      </c>
      <c r="J29" s="48"/>
    </row>
    <row r="30" spans="1:10" s="17" customFormat="1" ht="13.5" customHeight="1">
      <c r="A30" s="56"/>
      <c r="B30" s="56"/>
      <c r="C30" s="57" t="s">
        <v>1</v>
      </c>
      <c r="D30" s="58"/>
      <c r="E30" s="59"/>
      <c r="F30" s="60"/>
      <c r="G30" s="61">
        <f>SUM(G14:G29)</f>
        <v>12942.86</v>
      </c>
      <c r="H30" s="62"/>
      <c r="I30" s="61">
        <f>SUM(I14:I29)</f>
        <v>12942.86</v>
      </c>
      <c r="J30" s="48"/>
    </row>
    <row r="31" spans="1:10" s="17" customFormat="1" ht="13.5" customHeight="1">
      <c r="A31" s="56"/>
      <c r="B31" s="56"/>
      <c r="C31" s="63" t="s">
        <v>61</v>
      </c>
      <c r="D31" s="64"/>
      <c r="E31" s="65"/>
      <c r="F31" s="66"/>
      <c r="G31" s="61">
        <f>G30*18%</f>
        <v>2329.71</v>
      </c>
      <c r="H31" s="62"/>
      <c r="I31" s="61">
        <f>I30*18%</f>
        <v>2329.71</v>
      </c>
      <c r="J31" s="48"/>
    </row>
    <row r="32" spans="1:10" s="17" customFormat="1" ht="13.5" customHeight="1">
      <c r="A32" s="56"/>
      <c r="B32" s="56"/>
      <c r="C32" s="63" t="s">
        <v>62</v>
      </c>
      <c r="D32" s="64"/>
      <c r="E32" s="64"/>
      <c r="F32" s="66"/>
      <c r="G32" s="61">
        <f>G31+G30</f>
        <v>15272.57</v>
      </c>
      <c r="H32" s="62"/>
      <c r="I32" s="61">
        <f>I31+I30</f>
        <v>15272.57</v>
      </c>
      <c r="J32" s="48"/>
    </row>
    <row r="33" spans="1:10" s="17" customFormat="1" ht="13.5" customHeight="1">
      <c r="A33" s="56"/>
      <c r="B33" s="56"/>
      <c r="C33" s="67"/>
      <c r="D33" s="67"/>
      <c r="E33" s="67"/>
      <c r="F33" s="68"/>
      <c r="G33" s="69"/>
      <c r="H33" s="69"/>
      <c r="I33" s="69"/>
      <c r="J33" s="48"/>
    </row>
    <row r="34" spans="1:10" s="17" customFormat="1" ht="13.5" customHeight="1">
      <c r="A34" s="29" t="s">
        <v>63</v>
      </c>
      <c r="B34" s="56"/>
      <c r="C34" s="70"/>
      <c r="D34" s="1"/>
      <c r="E34" s="30"/>
      <c r="F34" s="30"/>
      <c r="G34" s="30"/>
      <c r="H34" s="30"/>
      <c r="I34" s="30"/>
      <c r="J34" s="48"/>
    </row>
    <row r="35" spans="1:11" s="17" customFormat="1" ht="13.5" customHeight="1">
      <c r="A35" s="31" t="s">
        <v>11</v>
      </c>
      <c r="B35" s="32" t="s">
        <v>12</v>
      </c>
      <c r="C35" s="32" t="s">
        <v>13</v>
      </c>
      <c r="D35" s="32" t="s">
        <v>14</v>
      </c>
      <c r="E35" s="32" t="s">
        <v>15</v>
      </c>
      <c r="F35" s="31" t="s">
        <v>16</v>
      </c>
      <c r="G35" s="31"/>
      <c r="H35" s="31" t="s">
        <v>17</v>
      </c>
      <c r="I35" s="31"/>
      <c r="J35" s="48"/>
      <c r="K35" s="31" t="s">
        <v>17</v>
      </c>
    </row>
    <row r="36" spans="1:11" s="17" customFormat="1" ht="13.5" customHeight="1">
      <c r="A36" s="31"/>
      <c r="B36" s="32"/>
      <c r="C36" s="32"/>
      <c r="D36" s="32"/>
      <c r="E36" s="32"/>
      <c r="F36" s="34" t="s">
        <v>18</v>
      </c>
      <c r="G36" s="35" t="s">
        <v>19</v>
      </c>
      <c r="H36" s="34" t="s">
        <v>18</v>
      </c>
      <c r="I36" s="35" t="s">
        <v>19</v>
      </c>
      <c r="J36" s="48"/>
      <c r="K36" s="35" t="s">
        <v>19</v>
      </c>
    </row>
    <row r="37" spans="1:11" s="17" customFormat="1" ht="13.5" customHeight="1">
      <c r="A37" s="31"/>
      <c r="B37" s="32"/>
      <c r="C37" s="32"/>
      <c r="D37" s="32"/>
      <c r="E37" s="32"/>
      <c r="F37" s="37"/>
      <c r="G37" s="38" t="s">
        <v>64</v>
      </c>
      <c r="H37" s="39">
        <f>H3</f>
        <v>0</v>
      </c>
      <c r="I37" s="38" t="s">
        <v>64</v>
      </c>
      <c r="J37" s="48"/>
      <c r="K37" s="38" t="s">
        <v>65</v>
      </c>
    </row>
    <row r="38" spans="1:11" s="17" customFormat="1" ht="13.5" customHeight="1">
      <c r="A38" s="41" t="s">
        <v>21</v>
      </c>
      <c r="B38" s="71" t="s">
        <v>66</v>
      </c>
      <c r="C38" s="49" t="s">
        <v>67</v>
      </c>
      <c r="D38" s="72" t="s">
        <v>23</v>
      </c>
      <c r="E38" s="72">
        <v>35</v>
      </c>
      <c r="F38" s="49">
        <v>9.78</v>
      </c>
      <c r="G38" s="73">
        <f aca="true" t="shared" si="3" ref="G38:G52">F38*E38</f>
        <v>342.29999999999995</v>
      </c>
      <c r="H38" s="74">
        <f aca="true" t="shared" si="4" ref="H38:H52">F38-F38*H$37</f>
        <v>9.78</v>
      </c>
      <c r="I38" s="73">
        <f aca="true" t="shared" si="5" ref="I38:I52">H38*E38</f>
        <v>342.29999999999995</v>
      </c>
      <c r="J38" s="48"/>
      <c r="K38" s="75">
        <f aca="true" t="shared" si="6" ref="K38:K52">I38*H$5</f>
        <v>0</v>
      </c>
    </row>
    <row r="39" spans="1:11" s="17" customFormat="1" ht="25.5" customHeight="1">
      <c r="A39" s="41" t="s">
        <v>24</v>
      </c>
      <c r="B39" s="71" t="s">
        <v>68</v>
      </c>
      <c r="C39" s="55" t="s">
        <v>69</v>
      </c>
      <c r="D39" s="72" t="s">
        <v>23</v>
      </c>
      <c r="E39" s="72">
        <v>2</v>
      </c>
      <c r="F39" s="49">
        <v>18.69</v>
      </c>
      <c r="G39" s="73">
        <f t="shared" si="3"/>
        <v>37.38</v>
      </c>
      <c r="H39" s="74">
        <f t="shared" si="4"/>
        <v>18.69</v>
      </c>
      <c r="I39" s="73">
        <f t="shared" si="5"/>
        <v>37.38</v>
      </c>
      <c r="J39" s="48"/>
      <c r="K39" s="75">
        <f t="shared" si="6"/>
        <v>0</v>
      </c>
    </row>
    <row r="40" spans="1:11" s="17" customFormat="1" ht="13.5" customHeight="1">
      <c r="A40" s="41" t="s">
        <v>26</v>
      </c>
      <c r="B40" s="71" t="s">
        <v>70</v>
      </c>
      <c r="C40" s="55" t="s">
        <v>71</v>
      </c>
      <c r="D40" s="72" t="s">
        <v>23</v>
      </c>
      <c r="E40" s="72">
        <v>1</v>
      </c>
      <c r="F40" s="49">
        <v>23.35</v>
      </c>
      <c r="G40" s="73">
        <f>F40*E40</f>
        <v>23.35</v>
      </c>
      <c r="H40" s="74">
        <f t="shared" si="4"/>
        <v>23.35</v>
      </c>
      <c r="I40" s="73">
        <f>H40*E40</f>
        <v>23.35</v>
      </c>
      <c r="J40" s="48"/>
      <c r="K40" s="75">
        <f t="shared" si="6"/>
        <v>0</v>
      </c>
    </row>
    <row r="41" spans="1:11" s="17" customFormat="1" ht="13.5" customHeight="1">
      <c r="A41" s="41" t="s">
        <v>28</v>
      </c>
      <c r="B41" s="71" t="s">
        <v>72</v>
      </c>
      <c r="C41" s="55" t="s">
        <v>73</v>
      </c>
      <c r="D41" s="72" t="s">
        <v>23</v>
      </c>
      <c r="E41" s="72">
        <v>77</v>
      </c>
      <c r="F41" s="49">
        <v>0.911</v>
      </c>
      <c r="G41" s="73">
        <f t="shared" si="3"/>
        <v>70.147</v>
      </c>
      <c r="H41" s="74">
        <f t="shared" si="4"/>
        <v>0.911</v>
      </c>
      <c r="I41" s="73">
        <f>H41*E41</f>
        <v>70.147</v>
      </c>
      <c r="J41" s="48"/>
      <c r="K41" s="75">
        <f t="shared" si="6"/>
        <v>0</v>
      </c>
    </row>
    <row r="42" spans="1:11" s="17" customFormat="1" ht="13.5" customHeight="1">
      <c r="A42" s="41" t="s">
        <v>31</v>
      </c>
      <c r="B42" s="71" t="s">
        <v>74</v>
      </c>
      <c r="C42" s="42" t="s">
        <v>75</v>
      </c>
      <c r="D42" s="50" t="s">
        <v>23</v>
      </c>
      <c r="E42" s="50">
        <v>1</v>
      </c>
      <c r="F42" s="49">
        <v>0.83</v>
      </c>
      <c r="G42" s="73">
        <f t="shared" si="3"/>
        <v>0.83</v>
      </c>
      <c r="H42" s="74">
        <f t="shared" si="4"/>
        <v>0.83</v>
      </c>
      <c r="I42" s="73">
        <f>H42*E42</f>
        <v>0.83</v>
      </c>
      <c r="J42" s="48"/>
      <c r="K42" s="75">
        <f t="shared" si="6"/>
        <v>0</v>
      </c>
    </row>
    <row r="43" spans="1:11" s="17" customFormat="1" ht="13.5" customHeight="1">
      <c r="A43" s="41" t="s">
        <v>35</v>
      </c>
      <c r="B43" s="71" t="s">
        <v>76</v>
      </c>
      <c r="C43" s="42" t="s">
        <v>77</v>
      </c>
      <c r="D43" s="76" t="s">
        <v>23</v>
      </c>
      <c r="E43" s="76">
        <v>3</v>
      </c>
      <c r="F43" s="49">
        <v>17.2</v>
      </c>
      <c r="G43" s="73">
        <f t="shared" si="3"/>
        <v>51.599999999999994</v>
      </c>
      <c r="H43" s="74">
        <f t="shared" si="4"/>
        <v>17.2</v>
      </c>
      <c r="I43" s="73">
        <f t="shared" si="5"/>
        <v>51.599999999999994</v>
      </c>
      <c r="J43" s="48"/>
      <c r="K43" s="75">
        <f t="shared" si="6"/>
        <v>0</v>
      </c>
    </row>
    <row r="44" spans="1:11" s="17" customFormat="1" ht="13.5" customHeight="1">
      <c r="A44" s="41" t="s">
        <v>37</v>
      </c>
      <c r="B44" s="71" t="s">
        <v>78</v>
      </c>
      <c r="C44" s="42" t="s">
        <v>79</v>
      </c>
      <c r="D44" s="72" t="s">
        <v>23</v>
      </c>
      <c r="E44" s="72">
        <v>2</v>
      </c>
      <c r="F44" s="49">
        <v>7.68</v>
      </c>
      <c r="G44" s="73">
        <f t="shared" si="3"/>
        <v>15.36</v>
      </c>
      <c r="H44" s="74">
        <f t="shared" si="4"/>
        <v>7.68</v>
      </c>
      <c r="I44" s="73">
        <f t="shared" si="5"/>
        <v>15.36</v>
      </c>
      <c r="J44" s="48"/>
      <c r="K44" s="75">
        <f t="shared" si="6"/>
        <v>0</v>
      </c>
    </row>
    <row r="45" spans="1:11" s="17" customFormat="1" ht="23.25" customHeight="1">
      <c r="A45" s="41" t="s">
        <v>40</v>
      </c>
      <c r="B45" s="71" t="s">
        <v>80</v>
      </c>
      <c r="C45" s="49" t="s">
        <v>81</v>
      </c>
      <c r="D45" s="50" t="s">
        <v>23</v>
      </c>
      <c r="E45" s="50">
        <v>22</v>
      </c>
      <c r="F45" s="49">
        <v>0.1</v>
      </c>
      <c r="G45" s="73">
        <f t="shared" si="3"/>
        <v>2.2</v>
      </c>
      <c r="H45" s="74">
        <f t="shared" si="4"/>
        <v>0.1</v>
      </c>
      <c r="I45" s="73">
        <f t="shared" si="5"/>
        <v>2.2</v>
      </c>
      <c r="J45" s="48"/>
      <c r="K45" s="75">
        <f t="shared" si="6"/>
        <v>0</v>
      </c>
    </row>
    <row r="46" spans="1:11" s="17" customFormat="1" ht="22.5" customHeight="1">
      <c r="A46" s="41" t="s">
        <v>43</v>
      </c>
      <c r="B46" s="71" t="s">
        <v>82</v>
      </c>
      <c r="C46" s="49" t="s">
        <v>83</v>
      </c>
      <c r="D46" s="50" t="s">
        <v>23</v>
      </c>
      <c r="E46" s="50">
        <v>3</v>
      </c>
      <c r="F46" s="49">
        <v>0.122</v>
      </c>
      <c r="G46" s="73">
        <f t="shared" si="3"/>
        <v>0.366</v>
      </c>
      <c r="H46" s="74">
        <f t="shared" si="4"/>
        <v>0.122</v>
      </c>
      <c r="I46" s="73">
        <f t="shared" si="5"/>
        <v>0.366</v>
      </c>
      <c r="J46" s="48"/>
      <c r="K46" s="75">
        <f t="shared" si="6"/>
        <v>0</v>
      </c>
    </row>
    <row r="47" spans="1:11" s="17" customFormat="1" ht="22.5" customHeight="1">
      <c r="A47" s="41" t="s">
        <v>45</v>
      </c>
      <c r="B47" s="71" t="s">
        <v>84</v>
      </c>
      <c r="C47" s="49" t="s">
        <v>85</v>
      </c>
      <c r="D47" s="72" t="s">
        <v>23</v>
      </c>
      <c r="E47" s="72">
        <f>(E41+E42)*2-E46-E45</f>
        <v>131</v>
      </c>
      <c r="F47" s="49">
        <v>0.11</v>
      </c>
      <c r="G47" s="73">
        <f t="shared" si="3"/>
        <v>14.41</v>
      </c>
      <c r="H47" s="74">
        <f t="shared" si="4"/>
        <v>0.11</v>
      </c>
      <c r="I47" s="73">
        <f t="shared" si="5"/>
        <v>14.41</v>
      </c>
      <c r="J47" s="69"/>
      <c r="K47" s="75">
        <f t="shared" si="6"/>
        <v>0</v>
      </c>
    </row>
    <row r="48" spans="1:11" s="17" customFormat="1" ht="13.5" customHeight="1">
      <c r="A48" s="41" t="s">
        <v>48</v>
      </c>
      <c r="B48" s="71" t="s">
        <v>86</v>
      </c>
      <c r="C48" s="49" t="s">
        <v>87</v>
      </c>
      <c r="D48" s="72" t="s">
        <v>23</v>
      </c>
      <c r="E48" s="72">
        <f>E47</f>
        <v>131</v>
      </c>
      <c r="F48" s="49">
        <v>0.035</v>
      </c>
      <c r="G48" s="73">
        <f t="shared" si="3"/>
        <v>4.585000000000001</v>
      </c>
      <c r="H48" s="74">
        <f t="shared" si="4"/>
        <v>0.035</v>
      </c>
      <c r="I48" s="73">
        <f t="shared" si="5"/>
        <v>4.585000000000001</v>
      </c>
      <c r="J48" s="69"/>
      <c r="K48" s="75">
        <f t="shared" si="6"/>
        <v>0</v>
      </c>
    </row>
    <row r="49" spans="1:11" ht="25.5" customHeight="1">
      <c r="A49" s="41" t="s">
        <v>50</v>
      </c>
      <c r="B49" s="77">
        <v>15142</v>
      </c>
      <c r="C49" s="78" t="s">
        <v>88</v>
      </c>
      <c r="D49" s="72" t="s">
        <v>23</v>
      </c>
      <c r="E49" s="79">
        <v>1</v>
      </c>
      <c r="F49" s="80">
        <v>38.74</v>
      </c>
      <c r="G49" s="73">
        <f t="shared" si="3"/>
        <v>38.74</v>
      </c>
      <c r="H49" s="74">
        <f t="shared" si="4"/>
        <v>38.74</v>
      </c>
      <c r="I49" s="73">
        <f t="shared" si="5"/>
        <v>38.74</v>
      </c>
      <c r="J49" s="81"/>
      <c r="K49" s="75">
        <f t="shared" si="6"/>
        <v>0</v>
      </c>
    </row>
    <row r="50" spans="1:11" ht="25.5" customHeight="1">
      <c r="A50" s="41" t="s">
        <v>52</v>
      </c>
      <c r="B50" s="82" t="s">
        <v>89</v>
      </c>
      <c r="C50" s="83" t="s">
        <v>90</v>
      </c>
      <c r="D50" s="72" t="s">
        <v>23</v>
      </c>
      <c r="E50" s="84">
        <v>1</v>
      </c>
      <c r="F50" s="85">
        <v>0.85</v>
      </c>
      <c r="G50" s="73">
        <f t="shared" si="3"/>
        <v>0.85</v>
      </c>
      <c r="H50" s="74">
        <f t="shared" si="4"/>
        <v>0.85</v>
      </c>
      <c r="I50" s="73">
        <f t="shared" si="5"/>
        <v>0.85</v>
      </c>
      <c r="J50" s="81"/>
      <c r="K50" s="75">
        <f t="shared" si="6"/>
        <v>0</v>
      </c>
    </row>
    <row r="51" spans="1:13" ht="20.25" customHeight="1">
      <c r="A51" s="41" t="s">
        <v>54</v>
      </c>
      <c r="B51" s="71" t="s">
        <v>91</v>
      </c>
      <c r="C51" s="42" t="s">
        <v>92</v>
      </c>
      <c r="D51" s="50" t="s">
        <v>23</v>
      </c>
      <c r="E51" s="50">
        <v>1</v>
      </c>
      <c r="F51" s="49">
        <v>1035</v>
      </c>
      <c r="G51" s="73">
        <f t="shared" si="3"/>
        <v>1035</v>
      </c>
      <c r="H51" s="74">
        <f t="shared" si="4"/>
        <v>1035</v>
      </c>
      <c r="I51" s="73">
        <f t="shared" si="5"/>
        <v>1035</v>
      </c>
      <c r="J51" s="36"/>
      <c r="K51" s="75">
        <f t="shared" si="6"/>
        <v>0</v>
      </c>
      <c r="L51" s="17"/>
      <c r="M51" s="17"/>
    </row>
    <row r="52" spans="1:13" ht="12.75" customHeight="1">
      <c r="A52" s="41" t="s">
        <v>57</v>
      </c>
      <c r="B52" s="71" t="s">
        <v>93</v>
      </c>
      <c r="C52" s="49" t="s">
        <v>94</v>
      </c>
      <c r="D52" s="50" t="s">
        <v>23</v>
      </c>
      <c r="E52" s="50">
        <v>4</v>
      </c>
      <c r="F52" s="49">
        <v>0.656</v>
      </c>
      <c r="G52" s="73">
        <f t="shared" si="3"/>
        <v>2.624</v>
      </c>
      <c r="H52" s="74">
        <f t="shared" si="4"/>
        <v>0.656</v>
      </c>
      <c r="I52" s="73">
        <f t="shared" si="5"/>
        <v>2.624</v>
      </c>
      <c r="J52" s="40"/>
      <c r="K52" s="75">
        <f t="shared" si="6"/>
        <v>0</v>
      </c>
      <c r="L52" s="17"/>
      <c r="M52" s="17"/>
    </row>
    <row r="53" spans="1:13" ht="12.75">
      <c r="A53" s="23"/>
      <c r="B53" s="23"/>
      <c r="C53" s="57" t="s">
        <v>1</v>
      </c>
      <c r="D53" s="58"/>
      <c r="E53" s="59"/>
      <c r="F53" s="86"/>
      <c r="G53" s="87">
        <f>SUM(G38:G52)</f>
        <v>1639.742</v>
      </c>
      <c r="H53" s="88"/>
      <c r="I53" s="87">
        <f>SUM(I38:I52)</f>
        <v>1639.742</v>
      </c>
      <c r="J53" s="47"/>
      <c r="K53" s="61">
        <f>SUM(K38:K52)</f>
        <v>0</v>
      </c>
      <c r="L53" s="17"/>
      <c r="M53" s="17"/>
    </row>
    <row r="54" spans="1:13" ht="13.5" customHeight="1">
      <c r="A54" s="23"/>
      <c r="B54" s="23"/>
      <c r="C54" s="63" t="s">
        <v>61</v>
      </c>
      <c r="D54" s="64"/>
      <c r="E54" s="65"/>
      <c r="F54" s="89"/>
      <c r="G54" s="87">
        <f>G53*18%</f>
        <v>295.154</v>
      </c>
      <c r="H54" s="88"/>
      <c r="I54" s="87">
        <f>I53*18%</f>
        <v>295.154</v>
      </c>
      <c r="J54" s="81"/>
      <c r="K54" s="61">
        <f>K53*18%</f>
        <v>0</v>
      </c>
      <c r="L54" s="17"/>
      <c r="M54" s="17"/>
    </row>
    <row r="55" spans="1:13" ht="13.5" customHeight="1">
      <c r="A55" s="23"/>
      <c r="B55" s="23"/>
      <c r="C55" s="63" t="s">
        <v>62</v>
      </c>
      <c r="D55" s="64"/>
      <c r="E55" s="64"/>
      <c r="F55" s="89"/>
      <c r="G55" s="87">
        <f>G54+G53</f>
        <v>1934.896</v>
      </c>
      <c r="H55" s="88"/>
      <c r="I55" s="87">
        <f>I54+I53</f>
        <v>1934.896</v>
      </c>
      <c r="J55" s="81"/>
      <c r="K55" s="61">
        <f>K54+K53</f>
        <v>0</v>
      </c>
      <c r="L55" s="17"/>
      <c r="M55" s="17"/>
    </row>
    <row r="56" spans="10:13" ht="13.5" customHeight="1">
      <c r="J56" s="81"/>
      <c r="K56" s="17"/>
      <c r="L56" s="17"/>
      <c r="M56" s="17"/>
    </row>
    <row r="57" spans="10:13" ht="13.5" customHeight="1">
      <c r="J57" s="81"/>
      <c r="K57" s="17"/>
      <c r="L57" s="17"/>
      <c r="M57" s="17"/>
    </row>
    <row r="58" spans="10:13" ht="13.5" customHeight="1">
      <c r="J58" s="81"/>
      <c r="K58" s="81"/>
      <c r="L58" s="81"/>
      <c r="M58" s="14"/>
    </row>
    <row r="59" spans="10:13" ht="13.5" customHeight="1">
      <c r="J59" s="81"/>
      <c r="K59" s="17"/>
      <c r="L59" s="17"/>
      <c r="M59" s="17"/>
    </row>
    <row r="60" spans="10:13" ht="13.5" customHeight="1">
      <c r="J60" s="81"/>
      <c r="K60" s="17"/>
      <c r="L60" s="17"/>
      <c r="M60" s="17"/>
    </row>
    <row r="61" ht="13.5" customHeight="1">
      <c r="J61" s="81"/>
    </row>
    <row r="62" ht="13.5" customHeight="1">
      <c r="J62" s="81"/>
    </row>
    <row r="63" ht="13.5" customHeight="1">
      <c r="J63" s="81"/>
    </row>
    <row r="64" ht="13.5" customHeight="1">
      <c r="J64" s="81"/>
    </row>
    <row r="65" ht="13.5" customHeight="1">
      <c r="J65" s="81"/>
    </row>
    <row r="66" ht="13.5" customHeight="1">
      <c r="J66" s="81"/>
    </row>
    <row r="67" ht="13.5" customHeight="1">
      <c r="J67" s="81"/>
    </row>
    <row r="68" ht="13.5" customHeight="1">
      <c r="J68" s="81"/>
    </row>
    <row r="69" ht="13.5" customHeight="1">
      <c r="J69" s="90"/>
    </row>
    <row r="70" ht="13.5" customHeight="1">
      <c r="J70" s="90"/>
    </row>
    <row r="71" ht="13.5" customHeight="1">
      <c r="J71" s="90"/>
    </row>
  </sheetData>
  <sheetProtection selectLockedCells="1" selectUnlockedCells="1"/>
  <mergeCells count="21">
    <mergeCell ref="F2:G2"/>
    <mergeCell ref="H2:I2"/>
    <mergeCell ref="F3:G4"/>
    <mergeCell ref="H3:I4"/>
    <mergeCell ref="F5:G6"/>
    <mergeCell ref="H5:I6"/>
    <mergeCell ref="A8:C8"/>
    <mergeCell ref="A11:A13"/>
    <mergeCell ref="B11:B13"/>
    <mergeCell ref="C11:C13"/>
    <mergeCell ref="D11:D13"/>
    <mergeCell ref="E11:E13"/>
    <mergeCell ref="F11:G11"/>
    <mergeCell ref="H11:I11"/>
    <mergeCell ref="A35:A37"/>
    <mergeCell ref="B35:B37"/>
    <mergeCell ref="C35:C37"/>
    <mergeCell ref="D35:D37"/>
    <mergeCell ref="E35:E37"/>
    <mergeCell ref="F35:G35"/>
    <mergeCell ref="H35:I35"/>
  </mergeCells>
  <hyperlinks>
    <hyperlink ref="A8" r:id="rId1" display="http://www.ooo-schumacher.ru/instructions/index.php?num=3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2010-04-23T02:45:30Z</cp:lastPrinted>
  <dcterms:created xsi:type="dcterms:W3CDTF">2006-01-10T07:59:56Z</dcterms:created>
  <dcterms:modified xsi:type="dcterms:W3CDTF">2016-12-14T12:34:27Z</dcterms:modified>
  <cp:category/>
  <cp:version/>
  <cp:contentType/>
  <cp:contentStatus/>
  <cp:revision>1</cp:revision>
</cp:coreProperties>
</file>